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plfinancialservices-my.sharepoint.com/personal/isabelle_clausen_lpl_com/Documents/Desert Wealth Info/Marketing/Wealth and Health Podcast/Podcast Episode Folders/Ep #24/"/>
    </mc:Choice>
  </mc:AlternateContent>
  <xr:revisionPtr revIDLastSave="744" documentId="8_{019FD09D-AD3F-114D-95C8-020BA5992E6F}" xr6:coauthVersionLast="47" xr6:coauthVersionMax="47" xr10:uidLastSave="{3BB7C089-2D9E-EF4C-87EE-20F42F4E417E}"/>
  <bookViews>
    <workbookView xWindow="0" yWindow="500" windowWidth="38400" windowHeight="21100" xr2:uid="{0ED4B093-1E0E-794A-9475-DD74F367A8D7}"/>
  </bookViews>
  <sheets>
    <sheet name="spread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C25" i="4"/>
  <c r="C27" i="4" l="1"/>
  <c r="C39" i="4" s="1"/>
  <c r="C37" i="4" l="1"/>
  <c r="C36" i="4"/>
  <c r="C40" i="4" l="1"/>
</calcChain>
</file>

<file path=xl/sharedStrings.xml><?xml version="1.0" encoding="utf-8"?>
<sst xmlns="http://schemas.openxmlformats.org/spreadsheetml/2006/main" count="21" uniqueCount="20">
  <si>
    <t>Interest rate</t>
  </si>
  <si>
    <t>Current monthly payment</t>
  </si>
  <si>
    <t>Extra money you would put toward loan each month</t>
  </si>
  <si>
    <t>Inflation adjusted rate of return</t>
  </si>
  <si>
    <t>Assumed rate of return</t>
  </si>
  <si>
    <t>Assumed inflation rate</t>
  </si>
  <si>
    <t>Step #1: Input the dollar amount of extra money you are considering investing or paying off debt each month.</t>
  </si>
  <si>
    <t>Step #2: Input your current debt information.</t>
  </si>
  <si>
    <r>
      <t xml:space="preserve">Only change the boxes that are highlighted in </t>
    </r>
    <r>
      <rPr>
        <b/>
        <sz val="15"/>
        <color rgb="FFAFABAB"/>
        <rFont val="Calibri"/>
        <family val="2"/>
        <scheme val="minor"/>
      </rPr>
      <t>gray.</t>
    </r>
  </si>
  <si>
    <t xml:space="preserve">Step #3: Input your information about your investments if you were to invest instead of pay off more debt. </t>
  </si>
  <si>
    <t>Remaining balance on outstanding loan $</t>
  </si>
  <si>
    <t>Remaining term of loan (in years)</t>
  </si>
  <si>
    <r>
      <t xml:space="preserve">The boxes in </t>
    </r>
    <r>
      <rPr>
        <b/>
        <sz val="15"/>
        <color rgb="FF74A0DB"/>
        <rFont val="Calibri (Body)"/>
      </rPr>
      <t>light blue</t>
    </r>
    <r>
      <rPr>
        <b/>
        <sz val="15"/>
        <color rgb="FF000000"/>
        <rFont val="Calibri"/>
        <family val="2"/>
        <scheme val="minor"/>
      </rPr>
      <t xml:space="preserve"> are automatically calculated.</t>
    </r>
  </si>
  <si>
    <r>
      <t xml:space="preserve">Only change the boxes that are highlighted in </t>
    </r>
    <r>
      <rPr>
        <b/>
        <sz val="15"/>
        <color theme="0" tint="-0.499984740745262"/>
        <rFont val="Calibri (Body)"/>
      </rPr>
      <t>gray.</t>
    </r>
  </si>
  <si>
    <t>Interest you will potentially pay over life of loan without extra payoff</t>
  </si>
  <si>
    <t>Interest you will potentially pay over life of loan with extra payoff</t>
  </si>
  <si>
    <t>Potential updated years of loan with payoff</t>
  </si>
  <si>
    <t>Years of investment (from the potential updated years of loan with payoff number)</t>
  </si>
  <si>
    <r>
      <t xml:space="preserve">Potential amount of money you could save by </t>
    </r>
    <r>
      <rPr>
        <b/>
        <sz val="15"/>
        <color rgb="FFC00000"/>
        <rFont val="Calibri (Body)"/>
      </rPr>
      <t xml:space="preserve">paying off </t>
    </r>
    <r>
      <rPr>
        <b/>
        <sz val="15"/>
        <color theme="1"/>
        <rFont val="Calibri"/>
        <family val="2"/>
        <scheme val="minor"/>
      </rPr>
      <t xml:space="preserve">loan sooner: </t>
    </r>
  </si>
  <si>
    <r>
      <t xml:space="preserve">Potential amount of extra money you could </t>
    </r>
    <r>
      <rPr>
        <b/>
        <sz val="15"/>
        <color rgb="FFC00000"/>
        <rFont val="Calibri (Body)"/>
      </rPr>
      <t>receive from investing: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</si>
</sst>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5"/>
      <color rgb="FFFF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5"/>
      <color rgb="FFC00000"/>
      <name val="Calibri (Body)"/>
    </font>
    <font>
      <b/>
      <sz val="18"/>
      <color rgb="FFC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rgb="FFAFABAB"/>
      <name val="Calibri"/>
      <family val="2"/>
      <scheme val="minor"/>
    </font>
    <font>
      <b/>
      <sz val="15"/>
      <color rgb="FF74A0DB"/>
      <name val="Calibri (Body)"/>
    </font>
    <font>
      <b/>
      <sz val="15"/>
      <color theme="0" tint="-0.499984740745262"/>
      <name val="Calibri (Body)"/>
    </font>
    <font>
      <b/>
      <sz val="1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E3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8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8" fontId="3" fillId="2" borderId="0" xfId="0" applyNumberFormat="1" applyFont="1" applyFill="1"/>
    <xf numFmtId="0" fontId="5" fillId="2" borderId="0" xfId="0" applyFont="1" applyFill="1"/>
    <xf numFmtId="0" fontId="3" fillId="2" borderId="1" xfId="0" applyFont="1" applyFill="1" applyBorder="1"/>
    <xf numFmtId="0" fontId="3" fillId="4" borderId="0" xfId="0" applyFont="1" applyFill="1"/>
    <xf numFmtId="8" fontId="3" fillId="4" borderId="0" xfId="0" applyNumberFormat="1" applyFont="1" applyFill="1"/>
    <xf numFmtId="44" fontId="6" fillId="4" borderId="0" xfId="0" applyNumberFormat="1" applyFont="1" applyFill="1"/>
    <xf numFmtId="44" fontId="6" fillId="2" borderId="0" xfId="0" applyNumberFormat="1" applyFont="1" applyFill="1"/>
    <xf numFmtId="9" fontId="4" fillId="2" borderId="1" xfId="2" applyFont="1" applyFill="1" applyBorder="1" applyAlignment="1">
      <alignment horizontal="center"/>
    </xf>
    <xf numFmtId="0" fontId="6" fillId="4" borderId="0" xfId="0" applyFont="1" applyFill="1"/>
    <xf numFmtId="0" fontId="8" fillId="4" borderId="0" xfId="0" applyFont="1" applyFill="1"/>
    <xf numFmtId="0" fontId="9" fillId="0" borderId="0" xfId="0" applyFont="1"/>
    <xf numFmtId="164" fontId="4" fillId="3" borderId="1" xfId="1" applyNumberFormat="1" applyFont="1" applyFill="1" applyBorder="1"/>
    <xf numFmtId="164" fontId="4" fillId="2" borderId="0" xfId="1" applyNumberFormat="1" applyFont="1" applyFill="1" applyBorder="1"/>
    <xf numFmtId="164" fontId="0" fillId="2" borderId="0" xfId="0" applyNumberFormat="1" applyFill="1"/>
    <xf numFmtId="164" fontId="3" fillId="4" borderId="0" xfId="0" applyNumberFormat="1" applyFont="1" applyFill="1"/>
    <xf numFmtId="164" fontId="4" fillId="3" borderId="1" xfId="1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0" fontId="4" fillId="3" borderId="1" xfId="2" applyNumberFormat="1" applyFont="1" applyFill="1" applyBorder="1" applyAlignment="1">
      <alignment horizontal="right"/>
    </xf>
    <xf numFmtId="44" fontId="4" fillId="5" borderId="0" xfId="0" applyNumberFormat="1" applyFont="1" applyFill="1"/>
    <xf numFmtId="0" fontId="3" fillId="6" borderId="1" xfId="0" applyFont="1" applyFill="1" applyBorder="1"/>
    <xf numFmtId="44" fontId="6" fillId="6" borderId="1" xfId="0" applyNumberFormat="1" applyFont="1" applyFill="1" applyBorder="1"/>
    <xf numFmtId="9" fontId="4" fillId="2" borderId="0" xfId="2" applyFont="1" applyFill="1" applyBorder="1" applyAlignment="1">
      <alignment horizontal="center"/>
    </xf>
    <xf numFmtId="0" fontId="2" fillId="2" borderId="0" xfId="0" applyFont="1" applyFill="1"/>
    <xf numFmtId="2" fontId="4" fillId="6" borderId="1" xfId="0" applyNumberFormat="1" applyFont="1" applyFill="1" applyBorder="1"/>
    <xf numFmtId="10" fontId="13" fillId="6" borderId="1" xfId="2" applyNumberFormat="1" applyFont="1" applyFill="1" applyBorder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8" fontId="4" fillId="5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74A0DB"/>
      <color rgb="FFF4E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33864</xdr:colOff>
      <xdr:row>0</xdr:row>
      <xdr:rowOff>93133</xdr:rowOff>
    </xdr:from>
    <xdr:to>
      <xdr:col>4</xdr:col>
      <xdr:colOff>1016000</xdr:colOff>
      <xdr:row>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320FDE-9DC8-6E02-6BAA-5C8F9D629716}"/>
            </a:ext>
          </a:extLst>
        </xdr:cNvPr>
        <xdr:cNvSpPr txBox="1"/>
      </xdr:nvSpPr>
      <xdr:spPr>
        <a:xfrm>
          <a:off x="33864" y="93133"/>
          <a:ext cx="8424336" cy="389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C00000"/>
              </a:solidFill>
            </a:rPr>
            <a:t>Paying Off Debt vs Adding</a:t>
          </a:r>
          <a:r>
            <a:rPr lang="en-US" sz="1800" b="1" baseline="0">
              <a:solidFill>
                <a:srgbClr val="C00000"/>
              </a:solidFill>
            </a:rPr>
            <a:t> More to Investments </a:t>
          </a:r>
          <a:r>
            <a:rPr lang="en-US" sz="1800" b="1">
              <a:solidFill>
                <a:srgbClr val="C00000"/>
              </a:solidFill>
            </a:rPr>
            <a:t>Calculator</a:t>
          </a:r>
        </a:p>
      </xdr:txBody>
    </xdr:sp>
    <xdr:clientData/>
  </xdr:twoCellAnchor>
  <xdr:twoCellAnchor>
    <xdr:from>
      <xdr:col>0</xdr:col>
      <xdr:colOff>63500</xdr:colOff>
      <xdr:row>2</xdr:row>
      <xdr:rowOff>88900</xdr:rowOff>
    </xdr:from>
    <xdr:to>
      <xdr:col>3</xdr:col>
      <xdr:colOff>50800</xdr:colOff>
      <xdr:row>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700F46-EA52-9140-B403-E53FE475D059}"/>
            </a:ext>
          </a:extLst>
        </xdr:cNvPr>
        <xdr:cNvSpPr txBox="1"/>
      </xdr:nvSpPr>
      <xdr:spPr>
        <a:xfrm>
          <a:off x="63500" y="495300"/>
          <a:ext cx="8864600" cy="1003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1">
              <a:solidFill>
                <a:schemeClr val="tx1"/>
              </a:solidFill>
            </a:rPr>
            <a:t>The</a:t>
          </a:r>
          <a:r>
            <a:rPr lang="en-US" sz="1600" b="0" i="1" baseline="0">
              <a:solidFill>
                <a:schemeClr val="tx1"/>
              </a:solidFill>
            </a:rPr>
            <a:t> purpose of this calculator is for you to have a resource if you have extra money in your budget each month and you're not sure if you should use it to </a:t>
          </a:r>
          <a:r>
            <a:rPr lang="en-US" sz="1600" b="1" i="1" baseline="0">
              <a:solidFill>
                <a:srgbClr val="C00000"/>
              </a:solidFill>
            </a:rPr>
            <a:t>invest more </a:t>
          </a:r>
          <a:r>
            <a:rPr lang="en-US" sz="1600" b="0" i="1" baseline="0">
              <a:solidFill>
                <a:schemeClr val="tx1"/>
              </a:solidFill>
            </a:rPr>
            <a:t>or</a:t>
          </a:r>
          <a:r>
            <a:rPr lang="en-US" sz="1600" b="1" i="1" baseline="0">
              <a:solidFill>
                <a:schemeClr val="tx1"/>
              </a:solidFill>
            </a:rPr>
            <a:t> </a:t>
          </a:r>
          <a:r>
            <a:rPr lang="en-US" sz="1600" b="1" i="1" baseline="0">
              <a:solidFill>
                <a:srgbClr val="C00000"/>
              </a:solidFill>
            </a:rPr>
            <a:t>pay off more debt. </a:t>
          </a:r>
        </a:p>
        <a:p>
          <a:r>
            <a:rPr lang="en-US" sz="1600" b="1" i="1" baseline="0">
              <a:solidFill>
                <a:schemeClr val="tx1"/>
              </a:solidFill>
            </a:rPr>
            <a:t>This calculator is a simple resource and it is not considered advice.</a:t>
          </a:r>
          <a:endParaRPr lang="en-US" sz="16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11289</xdr:colOff>
      <xdr:row>1</xdr:row>
      <xdr:rowOff>70555</xdr:rowOff>
    </xdr:from>
    <xdr:to>
      <xdr:col>11</xdr:col>
      <xdr:colOff>410633</xdr:colOff>
      <xdr:row>7</xdr:row>
      <xdr:rowOff>112889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95FB10-B9CE-064F-8E14-FD155E5B97E8}"/>
            </a:ext>
          </a:extLst>
        </xdr:cNvPr>
        <xdr:cNvSpPr txBox="1"/>
      </xdr:nvSpPr>
      <xdr:spPr>
        <a:xfrm>
          <a:off x="9536289" y="268111"/>
          <a:ext cx="8343900" cy="1227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/>
            <a:t>Information and interactive calculators are made available to you as self-help tools for your independent use and are not intended to provide investment advice. We cannot and do not guarantee their applicability or accuracy in regards to your individual</a:t>
          </a:r>
          <a:r>
            <a:rPr lang="en-US" sz="1400" b="1" i="1" baseline="0"/>
            <a:t> circumstances. All examples are hypothetical and are for illustrative purposes. We encourage you to seek personalized advice from qualified professionals regarding all personal finance issues. </a:t>
          </a:r>
          <a:endParaRPr lang="en-US" sz="1400" b="1" i="1"/>
        </a:p>
      </xdr:txBody>
    </xdr:sp>
    <xdr:clientData/>
  </xdr:twoCellAnchor>
  <xdr:twoCellAnchor>
    <xdr:from>
      <xdr:col>4</xdr:col>
      <xdr:colOff>190500</xdr:colOff>
      <xdr:row>38</xdr:row>
      <xdr:rowOff>0</xdr:rowOff>
    </xdr:from>
    <xdr:to>
      <xdr:col>8</xdr:col>
      <xdr:colOff>635000</xdr:colOff>
      <xdr:row>40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DEA570C-7307-0D4A-B837-3028F6955F30}"/>
            </a:ext>
          </a:extLst>
        </xdr:cNvPr>
        <xdr:cNvSpPr txBox="1"/>
      </xdr:nvSpPr>
      <xdr:spPr>
        <a:xfrm>
          <a:off x="8877300" y="7010400"/>
          <a:ext cx="58801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" b="1">
              <a:solidFill>
                <a:srgbClr val="C00000"/>
              </a:solidFill>
            </a:rPr>
            <a:t>Whichever option</a:t>
          </a:r>
          <a:r>
            <a:rPr lang="en-US" sz="1500" b="1" baseline="0">
              <a:solidFill>
                <a:srgbClr val="C00000"/>
              </a:solidFill>
            </a:rPr>
            <a:t> is highlighted in </a:t>
          </a:r>
          <a:r>
            <a:rPr lang="en-US" sz="1500" b="1" baseline="0">
              <a:solidFill>
                <a:schemeClr val="accent6">
                  <a:lumMod val="75000"/>
                </a:schemeClr>
              </a:solidFill>
            </a:rPr>
            <a:t>green</a:t>
          </a:r>
          <a:r>
            <a:rPr lang="en-US" sz="1500" b="1" baseline="0">
              <a:solidFill>
                <a:srgbClr val="C00000"/>
              </a:solidFill>
            </a:rPr>
            <a:t> means that this option </a:t>
          </a:r>
          <a:r>
            <a:rPr lang="en-US" sz="1500" b="1" baseline="0">
              <a:solidFill>
                <a:schemeClr val="tx1"/>
              </a:solidFill>
            </a:rPr>
            <a:t>can potentially generate more money for you in the future.</a:t>
          </a:r>
        </a:p>
      </xdr:txBody>
    </xdr:sp>
    <xdr:clientData/>
  </xdr:twoCellAnchor>
  <xdr:twoCellAnchor editAs="oneCell">
    <xdr:from>
      <xdr:col>3</xdr:col>
      <xdr:colOff>71146</xdr:colOff>
      <xdr:row>37</xdr:row>
      <xdr:rowOff>152400</xdr:rowOff>
    </xdr:from>
    <xdr:to>
      <xdr:col>4</xdr:col>
      <xdr:colOff>139704</xdr:colOff>
      <xdr:row>40</xdr:row>
      <xdr:rowOff>120510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5CEA59B-B29B-3448-A1DE-967CF6F4E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8103320" y="6915726"/>
          <a:ext cx="730110" cy="7162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4D4C-7866-BD45-BC53-6C7B128C3AF3}">
  <dimension ref="B10:H44"/>
  <sheetViews>
    <sheetView tabSelected="1" zoomScale="90" zoomScaleNormal="90" workbookViewId="0">
      <selection activeCell="B38" sqref="B38"/>
    </sheetView>
  </sheetViews>
  <sheetFormatPr baseColWidth="10" defaultRowHeight="16" x14ac:dyDescent="0.2"/>
  <cols>
    <col min="1" max="1" width="8.83203125" style="1" customWidth="1"/>
    <col min="2" max="2" width="89.5" style="1" customWidth="1"/>
    <col min="3" max="3" width="18.1640625" style="1" customWidth="1"/>
    <col min="4" max="4" width="8.5" style="1" customWidth="1"/>
    <col min="5" max="5" width="37" style="1" customWidth="1"/>
    <col min="6" max="6" width="12.6640625" style="1" customWidth="1"/>
    <col min="7" max="16384" width="10.83203125" style="1"/>
  </cols>
  <sheetData>
    <row r="10" spans="2:8" ht="24" x14ac:dyDescent="0.3">
      <c r="B10" s="14" t="s">
        <v>6</v>
      </c>
      <c r="C10" s="14"/>
      <c r="D10" s="13"/>
      <c r="E10" s="13"/>
    </row>
    <row r="11" spans="2:8" ht="24" x14ac:dyDescent="0.3">
      <c r="B11" s="15" t="s">
        <v>13</v>
      </c>
      <c r="C11" s="30"/>
      <c r="D11" s="31"/>
      <c r="E11" s="31"/>
    </row>
    <row r="13" spans="2:8" ht="20" x14ac:dyDescent="0.25">
      <c r="B13" s="7" t="s">
        <v>2</v>
      </c>
      <c r="C13" s="16">
        <v>500</v>
      </c>
      <c r="G13" s="3"/>
      <c r="H13" s="3"/>
    </row>
    <row r="14" spans="2:8" ht="20" x14ac:dyDescent="0.25">
      <c r="B14" s="3"/>
      <c r="C14" s="17"/>
      <c r="G14" s="3"/>
      <c r="H14" s="3"/>
    </row>
    <row r="15" spans="2:8" ht="20" x14ac:dyDescent="0.25">
      <c r="C15" s="18"/>
      <c r="G15" s="3"/>
      <c r="H15" s="3"/>
    </row>
    <row r="16" spans="2:8" ht="24" x14ac:dyDescent="0.3">
      <c r="B16" s="14" t="s">
        <v>7</v>
      </c>
      <c r="C16" s="19"/>
      <c r="D16" s="3"/>
      <c r="E16" s="3"/>
      <c r="F16" s="3"/>
      <c r="G16" s="3"/>
      <c r="H16" s="3"/>
    </row>
    <row r="17" spans="2:8" ht="20" x14ac:dyDescent="0.25">
      <c r="B17" s="15" t="s">
        <v>13</v>
      </c>
      <c r="C17" s="18"/>
      <c r="D17" s="3"/>
      <c r="G17" s="3"/>
    </row>
    <row r="18" spans="2:8" ht="20" x14ac:dyDescent="0.25">
      <c r="B18" s="15" t="s">
        <v>12</v>
      </c>
      <c r="C18" s="18"/>
      <c r="D18" s="3"/>
      <c r="G18" s="3"/>
    </row>
    <row r="19" spans="2:8" ht="20" x14ac:dyDescent="0.25">
      <c r="C19" s="18"/>
      <c r="D19" s="3"/>
      <c r="G19" s="3"/>
    </row>
    <row r="20" spans="2:8" ht="20" x14ac:dyDescent="0.25">
      <c r="B20" s="7" t="s">
        <v>10</v>
      </c>
      <c r="C20" s="20">
        <v>544000</v>
      </c>
      <c r="D20" s="3"/>
      <c r="G20" s="3"/>
    </row>
    <row r="21" spans="2:8" ht="20" x14ac:dyDescent="0.25">
      <c r="B21" s="7" t="s">
        <v>0</v>
      </c>
      <c r="C21" s="22">
        <v>5.6000000000000001E-2</v>
      </c>
      <c r="D21" s="3"/>
      <c r="G21" s="3"/>
    </row>
    <row r="22" spans="2:8" ht="20" x14ac:dyDescent="0.25">
      <c r="B22" s="7" t="s">
        <v>11</v>
      </c>
      <c r="C22" s="21">
        <v>30</v>
      </c>
      <c r="D22" s="3"/>
      <c r="G22" s="3"/>
    </row>
    <row r="23" spans="2:8" ht="20" x14ac:dyDescent="0.25">
      <c r="B23" s="7" t="s">
        <v>1</v>
      </c>
      <c r="C23" s="20">
        <v>3000</v>
      </c>
      <c r="D23" s="3"/>
      <c r="G23" s="3"/>
      <c r="H23" s="3"/>
    </row>
    <row r="24" spans="2:8" ht="20" x14ac:dyDescent="0.25">
      <c r="C24" s="27"/>
      <c r="D24" s="3"/>
      <c r="G24" s="3"/>
      <c r="H24" s="3"/>
    </row>
    <row r="25" spans="2:8" ht="20" x14ac:dyDescent="0.25">
      <c r="B25" s="24" t="s">
        <v>16</v>
      </c>
      <c r="C25" s="28">
        <f>(NPER((C21/12),(C13+C23),-C20,0)/12)</f>
        <v>23.12874686642213</v>
      </c>
      <c r="F25" s="3"/>
      <c r="G25" s="3"/>
      <c r="H25" s="3"/>
    </row>
    <row r="26" spans="2:8" ht="20" x14ac:dyDescent="0.25">
      <c r="B26" s="24" t="s">
        <v>14</v>
      </c>
      <c r="C26" s="25">
        <f>(C23*C22*12)-C20</f>
        <v>536000</v>
      </c>
      <c r="E26" s="2"/>
      <c r="F26" s="3"/>
      <c r="G26" s="3"/>
      <c r="H26" s="3"/>
    </row>
    <row r="27" spans="2:8" ht="20" x14ac:dyDescent="0.25">
      <c r="B27" s="24" t="s">
        <v>15</v>
      </c>
      <c r="C27" s="25">
        <f>(C25*(C23+C13)*12)-C20</f>
        <v>427407.36838972953</v>
      </c>
      <c r="D27" s="3"/>
      <c r="E27" s="5"/>
      <c r="F27" s="3"/>
      <c r="G27" s="3"/>
      <c r="H27" s="3"/>
    </row>
    <row r="28" spans="2:8" ht="20" x14ac:dyDescent="0.25">
      <c r="B28" s="3"/>
      <c r="C28" s="11"/>
      <c r="D28" s="3"/>
      <c r="E28" s="5"/>
      <c r="F28" s="3"/>
      <c r="G28" s="3"/>
      <c r="H28" s="3"/>
    </row>
    <row r="29" spans="2:8" ht="20" x14ac:dyDescent="0.25">
      <c r="B29" s="3"/>
      <c r="C29" s="11"/>
      <c r="D29" s="3"/>
      <c r="E29" s="5"/>
      <c r="F29" s="3"/>
      <c r="G29" s="3"/>
      <c r="H29" s="3"/>
    </row>
    <row r="30" spans="2:8" ht="24" x14ac:dyDescent="0.3">
      <c r="B30" s="14" t="s">
        <v>9</v>
      </c>
      <c r="C30" s="10"/>
      <c r="D30" s="8"/>
      <c r="E30" s="9"/>
      <c r="F30" s="3"/>
      <c r="G30" s="3"/>
      <c r="H30" s="3"/>
    </row>
    <row r="31" spans="2:8" ht="20" x14ac:dyDescent="0.25">
      <c r="B31" s="15" t="s">
        <v>8</v>
      </c>
      <c r="C31" s="11"/>
      <c r="D31" s="3"/>
      <c r="E31" s="5"/>
      <c r="F31" s="3"/>
      <c r="G31" s="3"/>
      <c r="H31" s="3"/>
    </row>
    <row r="32" spans="2:8" ht="20" x14ac:dyDescent="0.25">
      <c r="B32" s="3"/>
      <c r="C32" s="11"/>
      <c r="D32" s="3"/>
      <c r="E32" s="5"/>
      <c r="F32" s="3"/>
      <c r="G32" s="3"/>
      <c r="H32" s="3"/>
    </row>
    <row r="33" spans="2:8" ht="20" x14ac:dyDescent="0.25">
      <c r="B33" s="7" t="s">
        <v>4</v>
      </c>
      <c r="C33" s="12">
        <v>7.0000000000000007E-2</v>
      </c>
      <c r="D33" s="3"/>
      <c r="E33" s="5"/>
      <c r="F33" s="3"/>
      <c r="G33" s="3"/>
      <c r="H33" s="3"/>
    </row>
    <row r="34" spans="2:8" ht="20" x14ac:dyDescent="0.25">
      <c r="B34" s="7" t="s">
        <v>5</v>
      </c>
      <c r="C34" s="12">
        <v>0.04</v>
      </c>
      <c r="D34" s="3"/>
      <c r="E34" s="5"/>
      <c r="F34" s="3"/>
      <c r="G34" s="3"/>
      <c r="H34" s="3"/>
    </row>
    <row r="35" spans="2:8" ht="20" x14ac:dyDescent="0.25">
      <c r="B35" s="3"/>
      <c r="C35" s="26"/>
      <c r="D35" s="3"/>
      <c r="E35" s="5"/>
      <c r="F35" s="3"/>
      <c r="G35" s="3"/>
      <c r="H35" s="3"/>
    </row>
    <row r="36" spans="2:8" ht="20" x14ac:dyDescent="0.25">
      <c r="B36" s="24" t="s">
        <v>3</v>
      </c>
      <c r="C36" s="29">
        <f>((1+C33)/(1+C34))-1</f>
        <v>2.8846153846153966E-2</v>
      </c>
      <c r="D36" s="3"/>
      <c r="E36" s="5"/>
      <c r="F36" s="3"/>
      <c r="G36" s="3"/>
      <c r="H36" s="3"/>
    </row>
    <row r="37" spans="2:8" ht="20" x14ac:dyDescent="0.25">
      <c r="B37" s="24" t="s">
        <v>17</v>
      </c>
      <c r="C37" s="28">
        <f>C25</f>
        <v>23.12874686642213</v>
      </c>
      <c r="D37" s="3"/>
      <c r="E37" s="5"/>
      <c r="F37" s="3"/>
      <c r="G37" s="3"/>
      <c r="H37" s="3"/>
    </row>
    <row r="38" spans="2:8" ht="20" x14ac:dyDescent="0.25">
      <c r="B38" s="3"/>
      <c r="C38" s="11"/>
      <c r="D38" s="3"/>
      <c r="E38" s="5"/>
      <c r="F38" s="3"/>
      <c r="G38" s="3"/>
      <c r="H38" s="3"/>
    </row>
    <row r="39" spans="2:8" ht="20" x14ac:dyDescent="0.25">
      <c r="B39" s="4" t="s">
        <v>18</v>
      </c>
      <c r="C39" s="23">
        <f>C26-C27</f>
        <v>108592.63161027047</v>
      </c>
      <c r="D39" s="3"/>
      <c r="E39" s="3"/>
      <c r="F39" s="3"/>
      <c r="G39" s="3"/>
      <c r="H39" s="3"/>
    </row>
    <row r="40" spans="2:8" ht="20" x14ac:dyDescent="0.25">
      <c r="B40" s="4" t="s">
        <v>19</v>
      </c>
      <c r="C40" s="32">
        <f>FV((C36/12),(C37*12),-C13,0,0)</f>
        <v>197010.44599500482</v>
      </c>
      <c r="D40" s="3"/>
      <c r="E40" s="3"/>
      <c r="F40" s="3"/>
      <c r="G40" s="3"/>
      <c r="H40" s="3"/>
    </row>
    <row r="41" spans="2:8" ht="20" x14ac:dyDescent="0.25">
      <c r="B41" s="6"/>
      <c r="E41" s="3"/>
      <c r="F41" s="3"/>
      <c r="G41" s="3"/>
      <c r="H41" s="3"/>
    </row>
    <row r="42" spans="2:8" ht="20" x14ac:dyDescent="0.25">
      <c r="B42" s="3"/>
      <c r="C42" s="3"/>
      <c r="D42" s="3"/>
      <c r="E42" s="3"/>
      <c r="F42" s="3"/>
      <c r="G42" s="3"/>
      <c r="H42" s="3"/>
    </row>
    <row r="43" spans="2:8" ht="20" x14ac:dyDescent="0.25">
      <c r="B43" s="3"/>
      <c r="C43" s="3"/>
      <c r="D43" s="3"/>
      <c r="E43" s="3"/>
      <c r="F43" s="3"/>
      <c r="G43" s="3"/>
      <c r="H43" s="3"/>
    </row>
    <row r="44" spans="2:8" ht="20" x14ac:dyDescent="0.25">
      <c r="B44" s="3"/>
      <c r="C44" s="3"/>
      <c r="D44" s="3"/>
      <c r="E44" s="3"/>
      <c r="F44" s="3"/>
      <c r="G44" s="3"/>
      <c r="H44" s="3"/>
    </row>
  </sheetData>
  <conditionalFormatting sqref="C39">
    <cfRule type="cellIs" dxfId="3" priority="1" operator="greaterThan">
      <formula>$C$40</formula>
    </cfRule>
    <cfRule type="cellIs" dxfId="2" priority="4" operator="lessThan">
      <formula>$C$40</formula>
    </cfRule>
  </conditionalFormatting>
  <conditionalFormatting sqref="C40">
    <cfRule type="cellIs" dxfId="1" priority="2" operator="greaterThan">
      <formula>$C$39</formula>
    </cfRule>
    <cfRule type="cellIs" dxfId="0" priority="3" operator="lessThan">
      <formula>$C$39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Isabelle Clausen</cp:lastModifiedBy>
  <dcterms:created xsi:type="dcterms:W3CDTF">2022-06-03T19:43:49Z</dcterms:created>
  <dcterms:modified xsi:type="dcterms:W3CDTF">2023-01-30T16:45:32Z</dcterms:modified>
</cp:coreProperties>
</file>